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oyes\CloudStationPraesidium\Preiserhöhung August 2020\Tarifliste\"/>
    </mc:Choice>
  </mc:AlternateContent>
  <xr:revisionPtr revIDLastSave="0" documentId="13_ncr:1_{E27A3C89-D567-4886-BBEC-F2767C03FAC7}" xr6:coauthVersionLast="46" xr6:coauthVersionMax="46" xr10:uidLastSave="{00000000-0000-0000-0000-000000000000}"/>
  <bookViews>
    <workbookView xWindow="-28920" yWindow="-120" windowWidth="29040" windowHeight="15840" xr2:uid="{B1407A29-D493-45ED-A713-EBEFFA62D2B2}"/>
  </bookViews>
  <sheets>
    <sheet name="RechnerKiTaChlostergarte2021" sheetId="1" r:id="rId1"/>
  </sheets>
  <definedNames>
    <definedName name="_xlnm.Print_Area" localSheetId="0">RechnerKiTaChlostergarte2021!$A$1:$F$31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22" i="1" l="1"/>
  <c r="B15" i="1" s="1"/>
  <c r="B16" i="1" s="1"/>
  <c r="B28" i="1"/>
  <c r="B29" i="1" s="1"/>
  <c r="B17" i="1"/>
  <c r="B18" i="1" s="1"/>
  <c r="B23" i="1"/>
  <c r="B20" i="1" l="1"/>
  <c r="B19" i="1"/>
  <c r="B26" i="1"/>
  <c r="B25" i="1"/>
  <c r="B24" i="1"/>
  <c r="B21" i="1" l="1"/>
  <c r="B27" i="1"/>
</calcChain>
</file>

<file path=xl/sharedStrings.xml><?xml version="1.0" encoding="utf-8"?>
<sst xmlns="http://schemas.openxmlformats.org/spreadsheetml/2006/main" count="81" uniqueCount="52">
  <si>
    <t>Geburtsdatum* (TT.MM.JJ)</t>
  </si>
  <si>
    <t>Felder bitte ergänzen</t>
  </si>
  <si>
    <t>Anzahl ganze Tage*:</t>
  </si>
  <si>
    <t>Die Preise wurden vom Vorstand am 19. März 2020 genehmigt.</t>
  </si>
  <si>
    <t>Anzahl halbe Tage mit Mittagessen*:</t>
  </si>
  <si>
    <t>Anzahl halbe Tage ohne Mittagessen*:</t>
  </si>
  <si>
    <t>Anzahl Tage Kindergarten*:</t>
  </si>
  <si>
    <t>TOTAL Tage</t>
  </si>
  <si>
    <t>TAG</t>
  </si>
  <si>
    <t>Monat</t>
  </si>
  <si>
    <t>Jahr</t>
  </si>
  <si>
    <t>Berechneter Preis pro Monat
Kind bis 18 Monate</t>
  </si>
  <si>
    <t>Mit Geschwisterrabatt</t>
  </si>
  <si>
    <t>19 Monate</t>
  </si>
  <si>
    <t>18 Monate</t>
  </si>
  <si>
    <t>Berechneter Preis pro Monat  
Kind ab 19 Monate</t>
  </si>
  <si>
    <t>CHF</t>
  </si>
  <si>
    <t xml:space="preserve">CHF </t>
  </si>
  <si>
    <t>Halber Tag mit Mittagessen</t>
  </si>
  <si>
    <t>Halber Tag ohne Mittagessen</t>
  </si>
  <si>
    <t>Vergünstigungen:</t>
  </si>
  <si>
    <t>Geschwisterrabatt</t>
  </si>
  <si>
    <t>Zusatzbetreuung: Nur für angemeldete Kinder</t>
  </si>
  <si>
    <t>ab 19 Monate</t>
  </si>
  <si>
    <t>bis 18 Monate</t>
  </si>
  <si>
    <t>Pro Stunde</t>
  </si>
  <si>
    <t>Familien-Einschreibgebühr</t>
  </si>
  <si>
    <t>Pro Familie, einmalig</t>
  </si>
  <si>
    <t>Eingewöhnungspauschale</t>
  </si>
  <si>
    <t>Pro Kind, einmalig</t>
  </si>
  <si>
    <t>Mitgliederbeitrag:</t>
  </si>
  <si>
    <t>Jährlich</t>
  </si>
  <si>
    <t xml:space="preserve">Verspätete Abholung: </t>
  </si>
  <si>
    <t>Je Kind pro angebrochende Viertelstunde</t>
  </si>
  <si>
    <t>Preise für Kinder ab 19 Monaten:</t>
  </si>
  <si>
    <t>Tagespauschalen</t>
  </si>
  <si>
    <t>Ganztagesbetreuung (inkl. Mahlzeiten)</t>
  </si>
  <si>
    <t>1x pro Woche*</t>
  </si>
  <si>
    <t xml:space="preserve">Preise für Kleinkinder bis 18 Monate und Kinder mit besonderen Bedürfnissen: </t>
  </si>
  <si>
    <t>2x pro Woche*</t>
  </si>
  <si>
    <t>3x pro Woche*</t>
  </si>
  <si>
    <t>4x pro Woche*</t>
  </si>
  <si>
    <t>5x pro Woche*</t>
  </si>
  <si>
    <t>Monatspauschale pro Tag in CHF</t>
  </si>
  <si>
    <t>10 % auf das zweite und jedes weitere Kind (nicht kumulierend).</t>
  </si>
  <si>
    <t>Ganztagesbetreuung</t>
  </si>
  <si>
    <t>Nach vorgehender Absprache mit der pädagogischen Leitung sehr gerne.</t>
  </si>
  <si>
    <t>Monatspauschale pro Woche in CHF</t>
  </si>
  <si>
    <t>Die oben aufgeführten Preise (in CHF) sind Wochenpreise, jeweils auf x Besuche pro Woche berechnet.</t>
  </si>
  <si>
    <t>* Ihr Kind besucht die KiTa  x-mal pro Woche. Kombinationen sind möglich. Die minimale Betreuungszeit beträgt 1 Tag die Woche.</t>
  </si>
  <si>
    <t>Neuer Betreuungspreis ab 
Kind ab 19 Monate</t>
  </si>
  <si>
    <t>Tarifrechner KiTa Chlostergarte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</si>
</sst>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CHF&quot;\ #,##0;[Red]&quot;CHF&quot;\ \-#,##0"/>
    <numFmt numFmtId="164" formatCode="#,##0.00\ &quot;CHF&quot;;\-#,##0.00\ &quot;CHF&quot;"/>
    <numFmt numFmtId="165" formatCode="[$-807]d/\ mmm\ yy;@"/>
    <numFmt numFmtId="166" formatCode="_ &quot;SFr.&quot;\ * #,##0.00_ ;_ &quot;SFr.&quot;\ * \-#,##0.00_ ;_ &quot;SFr.&quot;\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Protection="1">
      <protection hidden="1"/>
    </xf>
    <xf numFmtId="0" fontId="0" fillId="0" borderId="0" xfId="0" applyFont="1" applyAlignment="1" applyProtection="1">
      <alignment vertical="top" wrapText="1"/>
      <protection hidden="1"/>
    </xf>
    <xf numFmtId="0" fontId="0" fillId="0" borderId="0" xfId="0" applyFont="1" applyAlignment="1" applyProtection="1">
      <alignment horizontal="right" wrapText="1"/>
      <protection hidden="1"/>
    </xf>
    <xf numFmtId="0" fontId="0" fillId="2" borderId="2" xfId="0" applyFont="1" applyFill="1" applyBorder="1" applyAlignment="1" applyProtection="1">
      <alignment vertical="top" wrapText="1"/>
      <protection hidden="1"/>
    </xf>
    <xf numFmtId="0" fontId="0" fillId="2" borderId="1" xfId="0" applyFont="1" applyFill="1" applyBorder="1" applyProtection="1">
      <protection locked="0"/>
    </xf>
    <xf numFmtId="0" fontId="5" fillId="3" borderId="0" xfId="0" applyFont="1" applyFill="1" applyAlignment="1" applyProtection="1">
      <alignment horizontal="right" wrapText="1"/>
      <protection hidden="1"/>
    </xf>
    <xf numFmtId="0" fontId="5" fillId="3" borderId="0" xfId="0" applyFont="1" applyFill="1" applyProtection="1">
      <protection hidden="1"/>
    </xf>
    <xf numFmtId="0" fontId="4" fillId="0" borderId="3" xfId="0" applyFont="1" applyBorder="1" applyAlignment="1" applyProtection="1">
      <alignment wrapText="1"/>
      <protection hidden="1"/>
    </xf>
    <xf numFmtId="0" fontId="4" fillId="0" borderId="4" xfId="0" applyFont="1" applyBorder="1" applyProtection="1">
      <protection hidden="1"/>
    </xf>
    <xf numFmtId="0" fontId="0" fillId="0" borderId="3" xfId="0" applyFont="1" applyBorder="1" applyProtection="1">
      <protection hidden="1"/>
    </xf>
    <xf numFmtId="0" fontId="0" fillId="0" borderId="2" xfId="0" applyFont="1" applyBorder="1" applyProtection="1">
      <protection hidden="1"/>
    </xf>
    <xf numFmtId="0" fontId="0" fillId="0" borderId="5" xfId="0" applyFont="1" applyBorder="1" applyProtection="1">
      <protection hidden="1"/>
    </xf>
    <xf numFmtId="0" fontId="4" fillId="0" borderId="0" xfId="0" applyFont="1" applyAlignment="1" applyProtection="1">
      <alignment horizontal="right" wrapText="1"/>
      <protection hidden="1"/>
    </xf>
    <xf numFmtId="164" fontId="7" fillId="0" borderId="0" xfId="0" applyNumberFormat="1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165" fontId="7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14" fontId="7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top"/>
      <protection hidden="1"/>
    </xf>
    <xf numFmtId="0" fontId="7" fillId="0" borderId="0" xfId="0" applyFont="1" applyAlignment="1" applyProtection="1">
      <alignment horizontal="right" vertical="top" wrapText="1"/>
      <protection hidden="1"/>
    </xf>
    <xf numFmtId="166" fontId="7" fillId="0" borderId="0" xfId="0" applyNumberFormat="1" applyFont="1" applyAlignment="1" applyProtection="1">
      <alignment vertical="top"/>
      <protection hidden="1"/>
    </xf>
    <xf numFmtId="164" fontId="7" fillId="0" borderId="0" xfId="0" applyNumberFormat="1" applyFont="1" applyAlignment="1" applyProtection="1">
      <alignment vertical="top"/>
      <protection hidden="1"/>
    </xf>
    <xf numFmtId="0" fontId="2" fillId="0" borderId="0" xfId="0" applyFont="1" applyProtection="1">
      <protection hidden="1"/>
    </xf>
    <xf numFmtId="0" fontId="6" fillId="0" borderId="0" xfId="0" applyFont="1" applyAlignment="1" applyProtection="1">
      <alignment vertical="top" wrapText="1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Fill="1" applyProtection="1">
      <protection hidden="1"/>
    </xf>
    <xf numFmtId="0" fontId="3" fillId="0" borderId="0" xfId="0" applyFont="1" applyProtection="1">
      <protection hidden="1"/>
    </xf>
    <xf numFmtId="14" fontId="0" fillId="2" borderId="2" xfId="0" applyNumberFormat="1" applyFont="1" applyFill="1" applyBorder="1" applyProtection="1">
      <protection hidden="1"/>
    </xf>
    <xf numFmtId="0" fontId="8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2" fillId="4" borderId="2" xfId="0" applyFont="1" applyFill="1" applyBorder="1" applyAlignment="1" applyProtection="1">
      <alignment horizontal="right"/>
      <protection hidden="1"/>
    </xf>
    <xf numFmtId="0" fontId="2" fillId="4" borderId="2" xfId="0" applyFont="1" applyFill="1" applyBorder="1" applyAlignment="1" applyProtection="1">
      <alignment horizontal="center"/>
      <protection hidden="1"/>
    </xf>
    <xf numFmtId="0" fontId="0" fillId="0" borderId="2" xfId="0" applyFont="1" applyBorder="1" applyAlignment="1" applyProtection="1">
      <alignment horizontal="right"/>
      <protection hidden="1"/>
    </xf>
    <xf numFmtId="0" fontId="0" fillId="0" borderId="2" xfId="0" applyFont="1" applyBorder="1" applyAlignment="1" applyProtection="1">
      <alignment horizont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1" fontId="0" fillId="0" borderId="2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4" fillId="0" borderId="2" xfId="0" applyFont="1" applyBorder="1" applyAlignment="1" applyProtection="1">
      <alignment horizontal="center"/>
      <protection hidden="1"/>
    </xf>
    <xf numFmtId="9" fontId="0" fillId="0" borderId="0" xfId="1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6" fontId="2" fillId="0" borderId="0" xfId="0" applyNumberFormat="1" applyFont="1" applyAlignment="1" applyProtection="1">
      <alignment horizontal="center"/>
      <protection hidden="1"/>
    </xf>
    <xf numFmtId="0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0" xfId="0" applyFont="1" applyAlignment="1" applyProtection="1">
      <alignment horizontal="left" vertical="top" wrapText="1"/>
      <protection hidden="1"/>
    </xf>
    <xf numFmtId="1" fontId="0" fillId="0" borderId="0" xfId="0" applyNumberFormat="1" applyFont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</cellXfs>
  <cellStyles count="2">
    <cellStyle name="Prozent" xfId="1" builtinId="5"/>
    <cellStyle name="Standard" xfId="0" builtinId="0"/>
  </cellStyles>
  <dxfs count="6"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1"/>
      </font>
      <fill>
        <patternFill>
          <bgColor theme="9" tint="0.79998168889431442"/>
        </patternFill>
      </fill>
    </dxf>
    <dxf>
      <font>
        <color theme="0"/>
      </font>
      <fill>
        <patternFill>
          <bgColor theme="0"/>
        </patternFill>
      </fill>
    </dxf>
    <dxf>
      <font>
        <color theme="1"/>
      </font>
      <fill>
        <patternFill>
          <bgColor theme="6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6</xdr:col>
      <xdr:colOff>3500</xdr:colOff>
      <xdr:row>1</xdr:row>
      <xdr:rowOff>34714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45720D9D-A710-496D-9B30-5E764B710E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560000" cy="13802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E28D20-6D4B-42B5-8414-92958B131108}">
  <dimension ref="A1:H87"/>
  <sheetViews>
    <sheetView showGridLines="0" tabSelected="1" zoomScaleNormal="100" workbookViewId="0">
      <selection activeCell="B5" sqref="B5"/>
    </sheetView>
  </sheetViews>
  <sheetFormatPr baseColWidth="10" defaultColWidth="11.44140625" defaultRowHeight="14.4" x14ac:dyDescent="0.3"/>
  <cols>
    <col min="1" max="1" width="42" style="1" customWidth="1"/>
    <col min="2" max="6" width="13.77734375" style="1" customWidth="1"/>
    <col min="7" max="7" width="10.109375" style="1" bestFit="1" customWidth="1"/>
    <col min="8" max="16384" width="11.44140625" style="1"/>
  </cols>
  <sheetData>
    <row r="1" spans="1:7" ht="106.95" customHeight="1" x14ac:dyDescent="0.3"/>
    <row r="3" spans="1:7" s="2" customFormat="1" ht="18" x14ac:dyDescent="0.35">
      <c r="A3" s="2" t="s">
        <v>51</v>
      </c>
      <c r="D3" s="28"/>
      <c r="E3" s="28"/>
      <c r="F3" s="28"/>
      <c r="G3" s="28"/>
    </row>
    <row r="4" spans="1:7" ht="15" thickBot="1" x14ac:dyDescent="0.35">
      <c r="D4" s="5"/>
      <c r="E4" s="5"/>
      <c r="F4" s="5"/>
      <c r="G4" s="5"/>
    </row>
    <row r="5" spans="1:7" ht="15.6" thickTop="1" thickBot="1" x14ac:dyDescent="0.35">
      <c r="A5" s="6" t="s">
        <v>0</v>
      </c>
      <c r="B5" s="53"/>
      <c r="D5" s="32" t="s">
        <v>1</v>
      </c>
      <c r="E5" s="7"/>
      <c r="F5" s="5"/>
      <c r="G5" s="5"/>
    </row>
    <row r="6" spans="1:7" ht="15.6" thickTop="1" thickBot="1" x14ac:dyDescent="0.35">
      <c r="A6" s="6" t="s">
        <v>2</v>
      </c>
      <c r="B6" s="8"/>
      <c r="D6" s="33" t="s">
        <v>3</v>
      </c>
      <c r="E6" s="5"/>
      <c r="F6" s="5"/>
      <c r="G6" s="5"/>
    </row>
    <row r="7" spans="1:7" ht="15.6" thickTop="1" thickBot="1" x14ac:dyDescent="0.35">
      <c r="A7" s="6" t="s">
        <v>4</v>
      </c>
      <c r="B7" s="8"/>
      <c r="D7" s="5"/>
      <c r="E7" s="5"/>
      <c r="F7" s="5"/>
      <c r="G7" s="5"/>
    </row>
    <row r="8" spans="1:7" ht="15.6" thickTop="1" thickBot="1" x14ac:dyDescent="0.35">
      <c r="A8" s="6" t="s">
        <v>5</v>
      </c>
      <c r="B8" s="52"/>
      <c r="D8" s="54"/>
      <c r="E8" s="54"/>
      <c r="F8" s="54"/>
      <c r="G8" s="54"/>
    </row>
    <row r="9" spans="1:7" ht="15" thickTop="1" x14ac:dyDescent="0.3">
      <c r="A9" s="9" t="s">
        <v>6</v>
      </c>
      <c r="B9" s="10"/>
      <c r="D9" s="54"/>
      <c r="E9" s="54"/>
      <c r="F9" s="54"/>
      <c r="G9" s="54"/>
    </row>
    <row r="10" spans="1:7" hidden="1" x14ac:dyDescent="0.3">
      <c r="A10" s="11" t="s">
        <v>7</v>
      </c>
      <c r="B10" s="12">
        <f>SUM(B6:B9)</f>
        <v>0</v>
      </c>
      <c r="D10" s="54"/>
      <c r="E10" s="54"/>
      <c r="F10" s="54"/>
      <c r="G10" s="54"/>
    </row>
    <row r="11" spans="1:7" hidden="1" x14ac:dyDescent="0.3">
      <c r="A11" s="13" t="s">
        <v>8</v>
      </c>
      <c r="B11" s="14">
        <f>DAY(B5)</f>
        <v>0</v>
      </c>
      <c r="D11" s="54"/>
      <c r="E11" s="54"/>
      <c r="F11" s="54"/>
      <c r="G11" s="54"/>
    </row>
    <row r="12" spans="1:7" hidden="1" x14ac:dyDescent="0.3">
      <c r="A12" s="13" t="s">
        <v>9</v>
      </c>
      <c r="B12" s="14">
        <f>MONTH(B5)</f>
        <v>1</v>
      </c>
    </row>
    <row r="13" spans="1:7" hidden="1" x14ac:dyDescent="0.3">
      <c r="A13" s="13" t="s">
        <v>10</v>
      </c>
      <c r="B13" s="15">
        <f>YEAR(B5)</f>
        <v>1900</v>
      </c>
    </row>
    <row r="15" spans="1:7" s="3" customFormat="1" ht="30" customHeight="1" x14ac:dyDescent="0.3">
      <c r="A15" s="16" t="s">
        <v>11</v>
      </c>
      <c r="B15" s="17">
        <f>B22</f>
        <v>0</v>
      </c>
      <c r="D15" s="54"/>
      <c r="E15" s="54"/>
      <c r="F15" s="54"/>
      <c r="G15" s="54"/>
    </row>
    <row r="16" spans="1:7" s="3" customFormat="1" ht="30" customHeight="1" x14ac:dyDescent="0.3">
      <c r="A16" s="18" t="s">
        <v>12</v>
      </c>
      <c r="B16" s="17">
        <f>ROUND(B15*90%*20,2)/20</f>
        <v>0</v>
      </c>
      <c r="D16" s="54"/>
      <c r="E16" s="54"/>
      <c r="F16" s="54"/>
      <c r="G16" s="54"/>
    </row>
    <row r="17" spans="1:7" s="3" customFormat="1" hidden="1" x14ac:dyDescent="0.3">
      <c r="A17" s="19" t="s">
        <v>13</v>
      </c>
      <c r="B17" s="20" t="str">
        <f>IF(B5="","",DATE(B13,(B12+19),B11))</f>
        <v/>
      </c>
    </row>
    <row r="18" spans="1:7" s="3" customFormat="1" hidden="1" x14ac:dyDescent="0.3">
      <c r="A18" s="19" t="s">
        <v>8</v>
      </c>
      <c r="B18" s="21" t="e">
        <f>DAY(B17)</f>
        <v>#VALUE!</v>
      </c>
    </row>
    <row r="19" spans="1:7" s="3" customFormat="1" hidden="1" x14ac:dyDescent="0.3">
      <c r="A19" s="19" t="s">
        <v>9</v>
      </c>
      <c r="B19" s="21" t="e">
        <f>MONTH(B17)</f>
        <v>#VALUE!</v>
      </c>
    </row>
    <row r="20" spans="1:7" s="3" customFormat="1" hidden="1" x14ac:dyDescent="0.3">
      <c r="A20" s="19" t="s">
        <v>10</v>
      </c>
      <c r="B20" s="21" t="e">
        <f>YEAR(B17)</f>
        <v>#VALUE!</v>
      </c>
    </row>
    <row r="21" spans="1:7" s="3" customFormat="1" ht="49.95" hidden="1" customHeight="1" x14ac:dyDescent="0.3">
      <c r="A21" s="18"/>
      <c r="B21" s="22" t="str">
        <f>IF(B5="","",IF(B11&lt;7,DATE(B20,B19,1),DATE(B20,(B19+1),1)))</f>
        <v/>
      </c>
      <c r="D21" s="1"/>
      <c r="E21" s="23"/>
      <c r="F21" s="23"/>
      <c r="G21" s="23"/>
    </row>
    <row r="22" spans="1:7" s="3" customFormat="1" ht="30" hidden="1" customHeight="1" x14ac:dyDescent="0.3">
      <c r="A22" s="24" t="s">
        <v>11</v>
      </c>
      <c r="B22" s="25">
        <f>ROUND((IF(B10=1,B6*$B$56+B7*$B$57+B8*$B$58,IF(B10=2,B6*$C$56+B7*$C$57+B8*$C$58,IF(B10=3,B6*$D$56+B7*$D$57+B8*$D$58,IF(B10=4,B6*$E$56+B7*$E$57+B8*$E$58,IF(B10=5,B6*$F$56+B7*$F$57+B8*$F$58,0))))))*20,0)/20</f>
        <v>0</v>
      </c>
      <c r="D22" s="54"/>
      <c r="E22" s="54"/>
      <c r="F22" s="54"/>
      <c r="G22" s="54"/>
    </row>
    <row r="23" spans="1:7" s="3" customFormat="1" hidden="1" x14ac:dyDescent="0.3">
      <c r="A23" s="19" t="s">
        <v>14</v>
      </c>
      <c r="B23" s="20" t="str">
        <f>IF(B5="","",DATE(B13,(B12+18),B11))</f>
        <v/>
      </c>
      <c r="D23" s="23"/>
      <c r="E23" s="23"/>
      <c r="F23" s="23"/>
      <c r="G23" s="23"/>
    </row>
    <row r="24" spans="1:7" s="3" customFormat="1" hidden="1" x14ac:dyDescent="0.3">
      <c r="A24" s="19" t="s">
        <v>8</v>
      </c>
      <c r="B24" s="21" t="e">
        <f>DAY(B23)</f>
        <v>#VALUE!</v>
      </c>
      <c r="D24" s="23"/>
      <c r="E24" s="23"/>
      <c r="F24" s="23"/>
      <c r="G24" s="23"/>
    </row>
    <row r="25" spans="1:7" s="3" customFormat="1" hidden="1" x14ac:dyDescent="0.3">
      <c r="A25" s="19" t="s">
        <v>9</v>
      </c>
      <c r="B25" s="21" t="e">
        <f>MONTH(B23)</f>
        <v>#VALUE!</v>
      </c>
      <c r="D25" s="23"/>
      <c r="E25" s="23"/>
      <c r="F25" s="23"/>
      <c r="G25" s="23"/>
    </row>
    <row r="26" spans="1:7" s="3" customFormat="1" hidden="1" x14ac:dyDescent="0.3">
      <c r="A26" s="19" t="s">
        <v>10</v>
      </c>
      <c r="B26" s="21" t="e">
        <f>YEAR(B23)</f>
        <v>#VALUE!</v>
      </c>
      <c r="D26" s="23"/>
      <c r="E26" s="23"/>
      <c r="F26" s="23"/>
      <c r="G26" s="23"/>
    </row>
    <row r="27" spans="1:7" s="3" customFormat="1" ht="49.95" customHeight="1" x14ac:dyDescent="0.3">
      <c r="A27" s="18" t="s">
        <v>50</v>
      </c>
      <c r="B27" s="22" t="str">
        <f>IF(B5="","",IF(B18&lt;1,DATE(B26,B25,1),DATE(B26,(B25+1),1)))</f>
        <v/>
      </c>
      <c r="D27" s="55"/>
      <c r="E27" s="56"/>
      <c r="F27" s="56"/>
      <c r="G27" s="56"/>
    </row>
    <row r="28" spans="1:7" s="3" customFormat="1" ht="30" customHeight="1" x14ac:dyDescent="0.3">
      <c r="A28" s="24" t="s">
        <v>15</v>
      </c>
      <c r="B28" s="26">
        <f>ROUND((IF(B10=1,B6*$B$41+B7*$B$42+B8*$B$43,IF(B10=2,B6*$C$41+B7*$C$42+B8*$C$43,IF(B10=3,B6*$D$41+B7*$D$42+B8*$D$43,IF(B10=4,B6*$E$41+B7*$E$42+B8*$E$43,IF(B10=5,B6*$F$41+B7*$F$42+B8*$F$43,0))))))*20,2)/20</f>
        <v>0</v>
      </c>
      <c r="D28" s="56"/>
      <c r="E28" s="56"/>
      <c r="F28" s="56"/>
      <c r="G28" s="56"/>
    </row>
    <row r="29" spans="1:7" s="3" customFormat="1" ht="30" customHeight="1" x14ac:dyDescent="0.3">
      <c r="A29" s="18" t="s">
        <v>12</v>
      </c>
      <c r="B29" s="17">
        <f>ROUND(B28*90%*20,2)/20</f>
        <v>0</v>
      </c>
      <c r="D29" s="54"/>
      <c r="E29" s="54"/>
      <c r="F29" s="54"/>
      <c r="G29" s="54"/>
    </row>
    <row r="30" spans="1:7" x14ac:dyDescent="0.3">
      <c r="D30" s="23"/>
      <c r="E30" s="23"/>
      <c r="F30" s="23"/>
      <c r="G30" s="23"/>
    </row>
    <row r="31" spans="1:7" x14ac:dyDescent="0.3">
      <c r="D31" s="23"/>
      <c r="E31" s="23"/>
      <c r="F31" s="23"/>
      <c r="G31" s="23"/>
    </row>
    <row r="32" spans="1:7" ht="106.95" hidden="1" customHeight="1" x14ac:dyDescent="0.3"/>
    <row r="33" spans="1:7" s="27" customFormat="1" hidden="1" x14ac:dyDescent="0.3">
      <c r="A33" s="34" t="s">
        <v>34</v>
      </c>
      <c r="D33" s="29"/>
      <c r="E33" s="29"/>
      <c r="F33" s="29"/>
      <c r="G33" s="29"/>
    </row>
    <row r="34" spans="1:7" hidden="1" x14ac:dyDescent="0.3">
      <c r="A34" s="35"/>
      <c r="D34" s="23"/>
      <c r="E34" s="23"/>
      <c r="F34" s="23"/>
      <c r="G34" s="23"/>
    </row>
    <row r="35" spans="1:7" s="27" customFormat="1" hidden="1" x14ac:dyDescent="0.3">
      <c r="A35" s="36" t="s">
        <v>35</v>
      </c>
      <c r="B35" s="37" t="s">
        <v>17</v>
      </c>
      <c r="D35" s="29"/>
      <c r="E35" s="29"/>
      <c r="F35" s="29"/>
      <c r="G35" s="29"/>
    </row>
    <row r="36" spans="1:7" hidden="1" x14ac:dyDescent="0.3">
      <c r="A36" s="38" t="s">
        <v>36</v>
      </c>
      <c r="B36" s="39">
        <v>110</v>
      </c>
      <c r="D36" s="23"/>
      <c r="E36" s="23"/>
      <c r="F36" s="23"/>
      <c r="G36" s="23"/>
    </row>
    <row r="37" spans="1:7" hidden="1" x14ac:dyDescent="0.3">
      <c r="A37" s="38" t="s">
        <v>18</v>
      </c>
      <c r="B37" s="39">
        <v>85</v>
      </c>
      <c r="D37" s="23"/>
      <c r="E37" s="23"/>
      <c r="F37" s="23"/>
      <c r="G37" s="23"/>
    </row>
    <row r="38" spans="1:7" hidden="1" x14ac:dyDescent="0.3">
      <c r="A38" s="38" t="s">
        <v>19</v>
      </c>
      <c r="B38" s="39">
        <v>65</v>
      </c>
      <c r="D38" s="23"/>
      <c r="E38" s="23"/>
      <c r="F38" s="23"/>
      <c r="G38" s="23"/>
    </row>
    <row r="39" spans="1:7" hidden="1" x14ac:dyDescent="0.3">
      <c r="D39" s="23"/>
      <c r="E39" s="23"/>
      <c r="F39" s="23"/>
      <c r="G39" s="23"/>
    </row>
    <row r="40" spans="1:7" s="27" customFormat="1" hidden="1" x14ac:dyDescent="0.3">
      <c r="A40" s="36" t="s">
        <v>47</v>
      </c>
      <c r="B40" s="37" t="s">
        <v>37</v>
      </c>
      <c r="C40" s="37" t="s">
        <v>39</v>
      </c>
      <c r="D40" s="37" t="s">
        <v>40</v>
      </c>
      <c r="E40" s="37" t="s">
        <v>41</v>
      </c>
      <c r="F40" s="37" t="s">
        <v>42</v>
      </c>
      <c r="G40" s="40"/>
    </row>
    <row r="41" spans="1:7" hidden="1" x14ac:dyDescent="0.3">
      <c r="A41" s="38" t="s">
        <v>45</v>
      </c>
      <c r="B41" s="41">
        <v>468</v>
      </c>
      <c r="C41" s="41">
        <v>458</v>
      </c>
      <c r="D41" s="41">
        <v>449</v>
      </c>
      <c r="E41" s="41">
        <v>435</v>
      </c>
      <c r="F41" s="41">
        <v>421</v>
      </c>
      <c r="G41" s="42"/>
    </row>
    <row r="42" spans="1:7" hidden="1" x14ac:dyDescent="0.3">
      <c r="A42" s="38" t="s">
        <v>18</v>
      </c>
      <c r="B42" s="41">
        <v>361</v>
      </c>
      <c r="C42" s="41">
        <v>354</v>
      </c>
      <c r="D42" s="41">
        <v>347</v>
      </c>
      <c r="E42" s="41">
        <v>336</v>
      </c>
      <c r="F42" s="41">
        <v>325</v>
      </c>
      <c r="G42" s="42"/>
    </row>
    <row r="43" spans="1:7" hidden="1" x14ac:dyDescent="0.3">
      <c r="A43" s="38" t="s">
        <v>19</v>
      </c>
      <c r="B43" s="41">
        <v>276</v>
      </c>
      <c r="C43" s="41">
        <v>271</v>
      </c>
      <c r="D43" s="41">
        <v>265</v>
      </c>
      <c r="E43" s="41">
        <v>257</v>
      </c>
      <c r="F43" s="41">
        <v>249</v>
      </c>
      <c r="G43" s="42"/>
    </row>
    <row r="44" spans="1:7" s="31" customFormat="1" hidden="1" x14ac:dyDescent="0.3">
      <c r="A44" s="31" t="s">
        <v>48</v>
      </c>
      <c r="C44" s="43"/>
      <c r="D44" s="43"/>
      <c r="E44" s="43"/>
      <c r="F44" s="43"/>
      <c r="G44" s="43"/>
    </row>
    <row r="45" spans="1:7" s="31" customFormat="1" hidden="1" x14ac:dyDescent="0.3">
      <c r="A45" s="31" t="s">
        <v>49</v>
      </c>
      <c r="C45" s="43"/>
      <c r="D45" s="43"/>
      <c r="E45" s="43"/>
      <c r="F45" s="43"/>
      <c r="G45" s="43"/>
    </row>
    <row r="46" spans="1:7" hidden="1" x14ac:dyDescent="0.3">
      <c r="C46" s="42"/>
      <c r="D46" s="42"/>
      <c r="E46" s="42"/>
      <c r="F46" s="42"/>
      <c r="G46" s="42"/>
    </row>
    <row r="47" spans="1:7" hidden="1" x14ac:dyDescent="0.3">
      <c r="A47" s="44"/>
      <c r="C47" s="42"/>
      <c r="D47" s="42"/>
      <c r="E47" s="42"/>
      <c r="F47" s="42"/>
      <c r="G47" s="42"/>
    </row>
    <row r="48" spans="1:7" s="27" customFormat="1" hidden="1" x14ac:dyDescent="0.3">
      <c r="A48" s="34" t="s">
        <v>38</v>
      </c>
      <c r="C48" s="45"/>
      <c r="D48" s="45"/>
      <c r="E48" s="45"/>
      <c r="F48" s="45"/>
      <c r="G48" s="45"/>
    </row>
    <row r="49" spans="1:7" hidden="1" x14ac:dyDescent="0.3">
      <c r="A49" s="35"/>
      <c r="C49" s="42"/>
      <c r="D49" s="42"/>
      <c r="E49" s="42"/>
      <c r="F49" s="42"/>
      <c r="G49" s="42"/>
    </row>
    <row r="50" spans="1:7" s="27" customFormat="1" hidden="1" x14ac:dyDescent="0.3">
      <c r="A50" s="36" t="s">
        <v>35</v>
      </c>
      <c r="B50" s="37" t="s">
        <v>17</v>
      </c>
      <c r="C50" s="45"/>
      <c r="D50" s="45"/>
      <c r="E50" s="45"/>
      <c r="F50" s="45"/>
      <c r="G50" s="45"/>
    </row>
    <row r="51" spans="1:7" hidden="1" x14ac:dyDescent="0.3">
      <c r="A51" s="38" t="s">
        <v>36</v>
      </c>
      <c r="B51" s="39">
        <v>145</v>
      </c>
      <c r="C51" s="42"/>
      <c r="D51" s="42"/>
      <c r="E51" s="42"/>
      <c r="F51" s="42"/>
      <c r="G51" s="42"/>
    </row>
    <row r="52" spans="1:7" hidden="1" x14ac:dyDescent="0.3">
      <c r="A52" s="38" t="s">
        <v>18</v>
      </c>
      <c r="B52" s="39">
        <v>112</v>
      </c>
      <c r="C52" s="42"/>
      <c r="D52" s="42"/>
      <c r="E52" s="42"/>
      <c r="F52" s="42"/>
      <c r="G52" s="42"/>
    </row>
    <row r="53" spans="1:7" hidden="1" x14ac:dyDescent="0.3">
      <c r="A53" s="38" t="s">
        <v>19</v>
      </c>
      <c r="B53" s="39">
        <v>85</v>
      </c>
      <c r="C53" s="42"/>
      <c r="D53" s="42"/>
      <c r="E53" s="42"/>
      <c r="F53" s="42"/>
      <c r="G53" s="42"/>
    </row>
    <row r="54" spans="1:7" hidden="1" x14ac:dyDescent="0.3">
      <c r="A54" s="35"/>
      <c r="C54" s="42"/>
      <c r="D54" s="42"/>
      <c r="E54" s="42"/>
      <c r="F54" s="42"/>
      <c r="G54" s="42"/>
    </row>
    <row r="55" spans="1:7" s="27" customFormat="1" hidden="1" x14ac:dyDescent="0.3">
      <c r="A55" s="36" t="s">
        <v>43</v>
      </c>
      <c r="B55" s="37" t="s">
        <v>37</v>
      </c>
      <c r="C55" s="37" t="s">
        <v>39</v>
      </c>
      <c r="D55" s="37" t="s">
        <v>40</v>
      </c>
      <c r="E55" s="37" t="s">
        <v>41</v>
      </c>
      <c r="F55" s="37" t="s">
        <v>42</v>
      </c>
      <c r="G55" s="45"/>
    </row>
    <row r="56" spans="1:7" hidden="1" x14ac:dyDescent="0.3">
      <c r="A56" s="38" t="s">
        <v>45</v>
      </c>
      <c r="B56" s="41">
        <v>616</v>
      </c>
      <c r="C56" s="41">
        <v>604</v>
      </c>
      <c r="D56" s="41">
        <v>592</v>
      </c>
      <c r="E56" s="41">
        <v>573</v>
      </c>
      <c r="F56" s="41">
        <v>555</v>
      </c>
      <c r="G56" s="42"/>
    </row>
    <row r="57" spans="1:7" hidden="1" x14ac:dyDescent="0.3">
      <c r="A57" s="38" t="s">
        <v>18</v>
      </c>
      <c r="B57" s="41">
        <v>476</v>
      </c>
      <c r="C57" s="41">
        <v>466</v>
      </c>
      <c r="D57" s="41">
        <v>457</v>
      </c>
      <c r="E57" s="41">
        <v>443</v>
      </c>
      <c r="F57" s="41">
        <v>428</v>
      </c>
      <c r="G57" s="42"/>
    </row>
    <row r="58" spans="1:7" hidden="1" x14ac:dyDescent="0.3">
      <c r="A58" s="38" t="s">
        <v>19</v>
      </c>
      <c r="B58" s="41">
        <v>361</v>
      </c>
      <c r="C58" s="41">
        <v>354</v>
      </c>
      <c r="D58" s="41">
        <v>347</v>
      </c>
      <c r="E58" s="41">
        <v>336</v>
      </c>
      <c r="F58" s="41">
        <v>325</v>
      </c>
      <c r="G58" s="42"/>
    </row>
    <row r="59" spans="1:7" s="31" customFormat="1" hidden="1" x14ac:dyDescent="0.3">
      <c r="A59" s="31" t="s">
        <v>48</v>
      </c>
      <c r="C59" s="43"/>
      <c r="D59" s="43"/>
      <c r="E59" s="43"/>
      <c r="F59" s="43"/>
      <c r="G59" s="43"/>
    </row>
    <row r="60" spans="1:7" s="31" customFormat="1" hidden="1" x14ac:dyDescent="0.3">
      <c r="A60" s="31" t="s">
        <v>49</v>
      </c>
      <c r="C60" s="43"/>
      <c r="D60" s="43"/>
      <c r="E60" s="43"/>
      <c r="F60" s="43"/>
      <c r="G60" s="43"/>
    </row>
    <row r="61" spans="1:7" hidden="1" x14ac:dyDescent="0.3">
      <c r="C61" s="42"/>
      <c r="D61" s="42"/>
      <c r="E61" s="42"/>
      <c r="F61" s="42"/>
      <c r="G61" s="42"/>
    </row>
    <row r="62" spans="1:7" hidden="1" x14ac:dyDescent="0.3">
      <c r="A62" s="44"/>
      <c r="C62" s="42"/>
      <c r="D62" s="42"/>
      <c r="E62" s="42"/>
      <c r="F62" s="42"/>
      <c r="G62" s="42"/>
    </row>
    <row r="63" spans="1:7" s="27" customFormat="1" hidden="1" x14ac:dyDescent="0.3">
      <c r="A63" s="34" t="s">
        <v>20</v>
      </c>
      <c r="C63" s="45"/>
      <c r="D63" s="45"/>
      <c r="E63" s="45"/>
      <c r="F63" s="45"/>
      <c r="G63" s="45"/>
    </row>
    <row r="64" spans="1:7" hidden="1" x14ac:dyDescent="0.3">
      <c r="A64" s="35" t="s">
        <v>21</v>
      </c>
      <c r="B64" s="1" t="s">
        <v>44</v>
      </c>
      <c r="C64" s="42"/>
      <c r="D64" s="42"/>
      <c r="E64" s="42"/>
      <c r="F64" s="42"/>
      <c r="G64" s="42"/>
    </row>
    <row r="65" spans="1:8" hidden="1" x14ac:dyDescent="0.3">
      <c r="A65" s="35"/>
      <c r="C65" s="42"/>
      <c r="D65" s="42"/>
      <c r="E65" s="42"/>
      <c r="F65" s="42"/>
      <c r="G65" s="42"/>
    </row>
    <row r="66" spans="1:8" hidden="1" x14ac:dyDescent="0.3">
      <c r="A66" s="44"/>
      <c r="C66" s="42"/>
      <c r="D66" s="46"/>
      <c r="E66" s="46"/>
      <c r="F66" s="46"/>
      <c r="G66" s="46"/>
      <c r="H66" s="4"/>
    </row>
    <row r="67" spans="1:8" s="27" customFormat="1" hidden="1" x14ac:dyDescent="0.3">
      <c r="A67" s="34" t="s">
        <v>22</v>
      </c>
      <c r="C67" s="45"/>
      <c r="D67" s="47"/>
      <c r="E67" s="47"/>
      <c r="F67" s="47"/>
      <c r="G67" s="47"/>
      <c r="H67" s="30"/>
    </row>
    <row r="68" spans="1:8" hidden="1" x14ac:dyDescent="0.3">
      <c r="A68" s="35"/>
      <c r="C68" s="42"/>
      <c r="D68" s="46"/>
      <c r="E68" s="46"/>
      <c r="F68" s="46"/>
      <c r="G68" s="46"/>
      <c r="H68" s="4"/>
    </row>
    <row r="69" spans="1:8" s="27" customFormat="1" hidden="1" x14ac:dyDescent="0.3">
      <c r="A69" s="36" t="s">
        <v>16</v>
      </c>
      <c r="B69" s="37" t="s">
        <v>23</v>
      </c>
      <c r="C69" s="37" t="s">
        <v>24</v>
      </c>
      <c r="D69" s="47"/>
      <c r="E69" s="47"/>
      <c r="F69" s="47"/>
      <c r="G69" s="47"/>
      <c r="H69" s="30"/>
    </row>
    <row r="70" spans="1:8" hidden="1" x14ac:dyDescent="0.3">
      <c r="A70" s="38" t="s">
        <v>45</v>
      </c>
      <c r="B70" s="48">
        <v>120</v>
      </c>
      <c r="C70" s="48">
        <v>160</v>
      </c>
      <c r="D70" s="46"/>
      <c r="E70" s="49"/>
      <c r="F70" s="46"/>
      <c r="G70" s="46"/>
      <c r="H70" s="4"/>
    </row>
    <row r="71" spans="1:8" hidden="1" x14ac:dyDescent="0.3">
      <c r="A71" s="38" t="s">
        <v>18</v>
      </c>
      <c r="B71" s="48">
        <v>95</v>
      </c>
      <c r="C71" s="48">
        <v>125</v>
      </c>
      <c r="D71" s="46"/>
      <c r="E71" s="49"/>
      <c r="F71" s="46"/>
      <c r="G71" s="46"/>
      <c r="H71" s="4"/>
    </row>
    <row r="72" spans="1:8" hidden="1" x14ac:dyDescent="0.3">
      <c r="A72" s="38" t="s">
        <v>19</v>
      </c>
      <c r="B72" s="48">
        <v>75</v>
      </c>
      <c r="C72" s="48">
        <v>100</v>
      </c>
      <c r="D72" s="46"/>
      <c r="E72" s="49"/>
      <c r="F72" s="46"/>
      <c r="G72" s="46"/>
      <c r="H72" s="4"/>
    </row>
    <row r="73" spans="1:8" hidden="1" x14ac:dyDescent="0.3">
      <c r="A73" s="38" t="s">
        <v>25</v>
      </c>
      <c r="B73" s="48">
        <v>15</v>
      </c>
      <c r="C73" s="48">
        <v>20</v>
      </c>
      <c r="D73" s="46"/>
      <c r="E73" s="49"/>
      <c r="F73" s="46"/>
      <c r="G73" s="46"/>
      <c r="H73" s="4"/>
    </row>
    <row r="74" spans="1:8" s="31" customFormat="1" hidden="1" x14ac:dyDescent="0.3">
      <c r="A74" s="50" t="s">
        <v>46</v>
      </c>
      <c r="C74" s="43"/>
      <c r="D74" s="43"/>
      <c r="E74" s="43"/>
      <c r="F74" s="43"/>
      <c r="G74" s="43"/>
    </row>
    <row r="75" spans="1:8" hidden="1" x14ac:dyDescent="0.3">
      <c r="A75" s="35"/>
      <c r="C75" s="42"/>
      <c r="D75" s="42"/>
      <c r="E75" s="42"/>
      <c r="F75" s="42"/>
      <c r="G75" s="42"/>
    </row>
    <row r="76" spans="1:8" hidden="1" x14ac:dyDescent="0.3">
      <c r="A76" s="44"/>
      <c r="C76" s="42"/>
      <c r="D76" s="42"/>
      <c r="E76" s="42"/>
      <c r="F76" s="42"/>
      <c r="G76" s="42"/>
    </row>
    <row r="77" spans="1:8" s="27" customFormat="1" hidden="1" x14ac:dyDescent="0.3">
      <c r="A77" s="34" t="s">
        <v>26</v>
      </c>
      <c r="B77" s="51" t="s">
        <v>16</v>
      </c>
      <c r="C77" s="45"/>
      <c r="D77" s="45"/>
      <c r="E77" s="45"/>
      <c r="F77" s="45"/>
      <c r="G77" s="45"/>
    </row>
    <row r="78" spans="1:8" hidden="1" x14ac:dyDescent="0.3">
      <c r="A78" s="1" t="s">
        <v>27</v>
      </c>
      <c r="B78" s="42">
        <v>150</v>
      </c>
      <c r="C78" s="42"/>
      <c r="D78" s="42"/>
      <c r="E78" s="42"/>
      <c r="F78" s="42"/>
      <c r="G78" s="42"/>
    </row>
    <row r="79" spans="1:8" hidden="1" x14ac:dyDescent="0.3">
      <c r="A79" s="44"/>
      <c r="C79" s="42"/>
      <c r="D79" s="42"/>
      <c r="E79" s="42"/>
      <c r="F79" s="42"/>
      <c r="G79" s="42"/>
    </row>
    <row r="80" spans="1:8" s="27" customFormat="1" hidden="1" x14ac:dyDescent="0.3">
      <c r="A80" s="34" t="s">
        <v>28</v>
      </c>
      <c r="B80" s="51"/>
      <c r="C80" s="45"/>
      <c r="D80" s="45"/>
      <c r="E80" s="45"/>
      <c r="F80" s="45"/>
      <c r="G80" s="45"/>
    </row>
    <row r="81" spans="1:7" hidden="1" x14ac:dyDescent="0.3">
      <c r="A81" s="1" t="s">
        <v>29</v>
      </c>
      <c r="B81" s="42">
        <v>300</v>
      </c>
      <c r="C81" s="42"/>
      <c r="D81" s="42"/>
      <c r="E81" s="42"/>
      <c r="F81" s="42"/>
      <c r="G81" s="42"/>
    </row>
    <row r="82" spans="1:7" hidden="1" x14ac:dyDescent="0.3">
      <c r="B82" s="42"/>
      <c r="C82" s="42"/>
      <c r="D82" s="42"/>
      <c r="E82" s="42"/>
      <c r="F82" s="42"/>
      <c r="G82" s="42"/>
    </row>
    <row r="83" spans="1:7" s="27" customFormat="1" hidden="1" x14ac:dyDescent="0.3">
      <c r="A83" s="34" t="s">
        <v>30</v>
      </c>
      <c r="C83" s="45"/>
      <c r="D83" s="45"/>
      <c r="E83" s="45"/>
      <c r="F83" s="45"/>
      <c r="G83" s="45"/>
    </row>
    <row r="84" spans="1:7" hidden="1" x14ac:dyDescent="0.3">
      <c r="A84" s="35" t="s">
        <v>31</v>
      </c>
      <c r="B84" s="42">
        <v>50</v>
      </c>
    </row>
    <row r="85" spans="1:7" hidden="1" x14ac:dyDescent="0.3">
      <c r="B85" s="42"/>
    </row>
    <row r="86" spans="1:7" s="27" customFormat="1" hidden="1" x14ac:dyDescent="0.3">
      <c r="A86" s="34" t="s">
        <v>32</v>
      </c>
      <c r="B86" s="51"/>
    </row>
    <row r="87" spans="1:7" hidden="1" x14ac:dyDescent="0.3">
      <c r="A87" s="1" t="s">
        <v>33</v>
      </c>
      <c r="B87" s="42">
        <v>20</v>
      </c>
    </row>
  </sheetData>
  <sheetProtection algorithmName="SHA-512" hashValue="NmjBvlqSYXsGoxCO6FTf7vdpJCVYQY8eDnk6ev2PfdOeAtGkOXGiAV8BeQtBl/lXy2CyIuVS/WiPZ+ni2Q85UQ==" saltValue="Xr9QgRhj8qJ47AjM2N2OcA==" spinCount="100000" sheet="1" objects="1" scenarios="1" selectLockedCells="1"/>
  <mergeCells count="6">
    <mergeCell ref="D8:G9"/>
    <mergeCell ref="D29:G29"/>
    <mergeCell ref="D10:G11"/>
    <mergeCell ref="D15:G16"/>
    <mergeCell ref="D22:G22"/>
    <mergeCell ref="D27:G28"/>
  </mergeCells>
  <conditionalFormatting sqref="A15:B16">
    <cfRule type="expression" dxfId="5" priority="3">
      <formula>TODAY()&lt;$B$21</formula>
    </cfRule>
  </conditionalFormatting>
  <conditionalFormatting sqref="A28:B29">
    <cfRule type="expression" dxfId="4" priority="2">
      <formula>TODAY()&gt;=$B$27</formula>
    </cfRule>
  </conditionalFormatting>
  <conditionalFormatting sqref="A15:B29">
    <cfRule type="expression" dxfId="3" priority="1">
      <formula>$B$5=""</formula>
    </cfRule>
  </conditionalFormatting>
  <conditionalFormatting sqref="A22:B22">
    <cfRule type="expression" dxfId="2" priority="4">
      <formula>AND(TODAY()&lt;$B$27,TODAY()&gt;=$B$17)</formula>
    </cfRule>
  </conditionalFormatting>
  <conditionalFormatting sqref="A15:B21">
    <cfRule type="expression" dxfId="1" priority="5">
      <formula>AND(TODAY()&lt;$B$27,TODAY()&gt;=$B$17)</formula>
    </cfRule>
  </conditionalFormatting>
  <conditionalFormatting sqref="A15:B27">
    <cfRule type="expression" dxfId="0" priority="6">
      <formula>TODAY()&gt;=$B$27</formula>
    </cfRule>
  </conditionalFormatting>
  <pageMargins left="0.23622047244094491" right="0.23622047244094491" top="0" bottom="0.74803149606299213" header="0" footer="0.31496062992125984"/>
  <pageSetup paperSize="9" scale="83" orientation="portrait" r:id="rId1"/>
  <headerFooter>
    <oddFooter>&amp;L&amp;8&amp;F&amp;C&amp;8Seite &amp;P von &amp;N&amp;R&amp;"Arial,Standard"&amp;8&amp;D</oddFooter>
  </headerFooter>
  <rowBreaks count="1" manualBreakCount="1">
    <brk id="31" max="5" man="1"/>
  </rowBreaks>
  <colBreaks count="1" manualBreakCount="1">
    <brk id="6" max="8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RechnerKiTaChlostergarte2021</vt:lpstr>
      <vt:lpstr>RechnerKiTaChlostergarte2021!Druckbereich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hoyes</dc:creator>
  <cp:lastModifiedBy>hoyes</cp:lastModifiedBy>
  <cp:lastPrinted>2020-11-15T10:30:54Z</cp:lastPrinted>
  <dcterms:created xsi:type="dcterms:W3CDTF">2020-08-21T06:21:40Z</dcterms:created>
  <dcterms:modified xsi:type="dcterms:W3CDTF">2021-04-07T17:50:03Z</dcterms:modified>
</cp:coreProperties>
</file>